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UBVENCIONES 2021" sheetId="1" r:id="rId1"/>
  </sheets>
  <calcPr calcId="145621"/>
</workbook>
</file>

<file path=xl/calcChain.xml><?xml version="1.0" encoding="utf-8"?>
<calcChain xmlns="http://schemas.openxmlformats.org/spreadsheetml/2006/main">
  <c r="M23" i="1" l="1"/>
  <c r="L23" i="1"/>
  <c r="K23" i="1"/>
  <c r="J22" i="1"/>
  <c r="J23" i="1" s="1"/>
  <c r="D22" i="1"/>
  <c r="C22" i="1"/>
  <c r="L13" i="1"/>
  <c r="K13" i="1"/>
  <c r="J13" i="1"/>
  <c r="M12" i="1"/>
  <c r="M11" i="1"/>
  <c r="M13" i="1" s="1"/>
  <c r="D10" i="1"/>
  <c r="D15" i="1" s="1"/>
  <c r="C10" i="1"/>
  <c r="C15" i="1" s="1"/>
  <c r="D4" i="1"/>
  <c r="C4" i="1"/>
</calcChain>
</file>

<file path=xl/comments1.xml><?xml version="1.0" encoding="utf-8"?>
<comments xmlns="http://schemas.openxmlformats.org/spreadsheetml/2006/main">
  <authors>
    <author>Autor</author>
  </authors>
  <commentList>
    <comment ref="J8" authorId="0">
      <text>
        <r>
          <rPr>
            <b/>
            <sz val="8"/>
            <color indexed="81"/>
            <rFont val="Tahoma"/>
            <family val="2"/>
          </rPr>
          <t>Se refiere al saldo de la cuenta 130</t>
        </r>
      </text>
    </comment>
    <comment ref="J1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refiere a saldo de  (130)</t>
        </r>
      </text>
    </comment>
  </commentList>
</comments>
</file>

<file path=xl/sharedStrings.xml><?xml version="1.0" encoding="utf-8"?>
<sst xmlns="http://schemas.openxmlformats.org/spreadsheetml/2006/main" count="51" uniqueCount="35">
  <si>
    <t>#479</t>
  </si>
  <si>
    <t>#130</t>
  </si>
  <si>
    <t>SUBVENCIONES EXPLOTACIÓN</t>
  </si>
  <si>
    <t>De la Unión Europea</t>
  </si>
  <si>
    <t>Subv. Comisión Europea - Proy. Sosturmac</t>
  </si>
  <si>
    <t>Subv. Comisión Europea - Proy. Volriskmac</t>
  </si>
  <si>
    <t>Traspaso a resultados del</t>
  </si>
  <si>
    <t>Subv. Comisión Europea - Interreg del Atlántico Proy.Seafuel</t>
  </si>
  <si>
    <t>ejercicio 2021</t>
  </si>
  <si>
    <t>Subv. Comisión Europea - Proy. Maclab</t>
  </si>
  <si>
    <t>Entidad concesionaria</t>
  </si>
  <si>
    <t>Finalidad</t>
  </si>
  <si>
    <t>Importe concedido 2021</t>
  </si>
  <si>
    <t>Subv Capital 31/12/2021</t>
  </si>
  <si>
    <t>Efecto impositivo traspaso Rtdos.</t>
  </si>
  <si>
    <t>Subv.Capital traspaso Rtdos.</t>
  </si>
  <si>
    <t>Traspaso Rtdos.</t>
  </si>
  <si>
    <t>Del Estado</t>
  </si>
  <si>
    <t>Subv. Retos - Spiterm</t>
  </si>
  <si>
    <t>Mineco</t>
  </si>
  <si>
    <t>Espectrómetro de masas</t>
  </si>
  <si>
    <t>-</t>
  </si>
  <si>
    <t>Subv. Retos - Electrovolcan</t>
  </si>
  <si>
    <t>UE-Programa MAC</t>
  </si>
  <si>
    <t>Volriskmac</t>
  </si>
  <si>
    <t>Subv. Retos - Termovolcan</t>
  </si>
  <si>
    <t>Saldo Neto Subvenciones</t>
  </si>
  <si>
    <t>Total</t>
  </si>
  <si>
    <t>ejercicio 2020</t>
  </si>
  <si>
    <t>Importe concedido 2020</t>
  </si>
  <si>
    <t>Subv Capital 31/12/2020</t>
  </si>
  <si>
    <t>DONACIONES</t>
  </si>
  <si>
    <t>Donación Iter</t>
  </si>
  <si>
    <t>Mineco-Retos</t>
  </si>
  <si>
    <t>Electrovolcán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</si>
</sst>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" fontId="6" fillId="0" borderId="0" xfId="1" applyNumberFormat="1" applyFont="1" applyAlignment="1">
      <alignment horizontal="right"/>
    </xf>
    <xf numFmtId="4" fontId="4" fillId="0" borderId="0" xfId="0" applyNumberFormat="1" applyFont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right" wrapText="1"/>
    </xf>
    <xf numFmtId="4" fontId="8" fillId="0" borderId="0" xfId="0" applyNumberFormat="1" applyFont="1" applyAlignment="1">
      <alignment horizontal="right"/>
    </xf>
    <xf numFmtId="0" fontId="8" fillId="0" borderId="5" xfId="0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4" fontId="3" fillId="3" borderId="9" xfId="0" applyNumberFormat="1" applyFont="1" applyFill="1" applyBorder="1" applyAlignment="1">
      <alignment horizontal="right"/>
    </xf>
    <xf numFmtId="4" fontId="3" fillId="3" borderId="10" xfId="0" applyNumberFormat="1" applyFont="1" applyFill="1" applyBorder="1" applyAlignment="1">
      <alignment horizontal="right"/>
    </xf>
    <xf numFmtId="4" fontId="3" fillId="3" borderId="5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horizontal="right" vertical="center"/>
    </xf>
    <xf numFmtId="0" fontId="9" fillId="0" borderId="0" xfId="0" applyFont="1"/>
    <xf numFmtId="0" fontId="8" fillId="0" borderId="0" xfId="0" applyFont="1" applyAlignment="1">
      <alignment horizontal="right" wrapText="1"/>
    </xf>
    <xf numFmtId="0" fontId="8" fillId="0" borderId="5" xfId="0" applyFont="1" applyBorder="1"/>
    <xf numFmtId="0" fontId="10" fillId="0" borderId="0" xfId="0" applyFont="1"/>
    <xf numFmtId="4" fontId="10" fillId="0" borderId="0" xfId="0" applyNumberFormat="1" applyFont="1"/>
    <xf numFmtId="0" fontId="3" fillId="2" borderId="7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3" borderId="9" xfId="0" applyFont="1" applyFill="1" applyBorder="1"/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7" fillId="2" borderId="0" xfId="0" applyFont="1" applyFill="1" applyAlignment="1">
      <alignment wrapText="1"/>
    </xf>
    <xf numFmtId="0" fontId="7" fillId="2" borderId="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</cellXfs>
  <cellStyles count="2">
    <cellStyle name="Normal" xfId="0" builtinId="0"/>
    <cellStyle name="Normal_Subv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5"/>
  <sheetViews>
    <sheetView tabSelected="1" workbookViewId="0">
      <selection activeCell="B29" sqref="B29"/>
    </sheetView>
  </sheetViews>
  <sheetFormatPr baseColWidth="10" defaultColWidth="11.42578125" defaultRowHeight="15" x14ac:dyDescent="0.25"/>
  <cols>
    <col min="2" max="2" width="47.28515625" customWidth="1"/>
    <col min="7" max="8" width="21.42578125" customWidth="1"/>
    <col min="9" max="10" width="15.28515625" customWidth="1"/>
    <col min="11" max="13" width="18.7109375" customWidth="1"/>
  </cols>
  <sheetData>
    <row r="1" spans="2:13" x14ac:dyDescent="0.25">
      <c r="K1" s="1"/>
      <c r="L1" t="s">
        <v>0</v>
      </c>
    </row>
    <row r="2" spans="2:13" x14ac:dyDescent="0.25">
      <c r="K2" s="1"/>
      <c r="L2" t="s">
        <v>1</v>
      </c>
    </row>
    <row r="3" spans="2:13" x14ac:dyDescent="0.25">
      <c r="B3" s="2" t="s">
        <v>2</v>
      </c>
      <c r="C3" s="3">
        <v>2021</v>
      </c>
      <c r="D3" s="3">
        <v>2020</v>
      </c>
    </row>
    <row r="4" spans="2:13" x14ac:dyDescent="0.25">
      <c r="B4" s="4" t="s">
        <v>3</v>
      </c>
      <c r="C4" s="5">
        <f>SUM(C5:C8)</f>
        <v>66145.25</v>
      </c>
      <c r="D4" s="5">
        <f>+SUM(D5:D8)</f>
        <v>81321.52</v>
      </c>
      <c r="G4" s="41"/>
      <c r="H4" s="41"/>
      <c r="I4" s="41"/>
      <c r="J4" s="41"/>
      <c r="K4" s="42"/>
      <c r="L4" s="42"/>
      <c r="M4" s="42"/>
    </row>
    <row r="5" spans="2:13" x14ac:dyDescent="0.25">
      <c r="B5" s="6" t="s">
        <v>4</v>
      </c>
      <c r="C5" s="7">
        <v>31049.13</v>
      </c>
      <c r="D5" s="7">
        <v>30681.24</v>
      </c>
      <c r="G5" s="41"/>
      <c r="H5" s="41"/>
      <c r="I5" s="41"/>
      <c r="J5" s="41"/>
      <c r="K5" s="42"/>
      <c r="L5" s="42"/>
      <c r="M5" s="42"/>
    </row>
    <row r="6" spans="2:13" x14ac:dyDescent="0.25">
      <c r="B6" s="6" t="s">
        <v>5</v>
      </c>
      <c r="C6" s="8">
        <v>-10938.15</v>
      </c>
      <c r="D6" s="8"/>
      <c r="G6" s="39"/>
      <c r="H6" s="39"/>
      <c r="I6" s="39"/>
      <c r="J6" s="40"/>
      <c r="K6" s="37" t="s">
        <v>6</v>
      </c>
      <c r="L6" s="33"/>
      <c r="M6" s="33"/>
    </row>
    <row r="7" spans="2:13" ht="15.75" thickBot="1" x14ac:dyDescent="0.3">
      <c r="B7" s="6" t="s">
        <v>7</v>
      </c>
      <c r="C7" s="7">
        <v>20112.37</v>
      </c>
      <c r="D7" s="7">
        <v>29289.63</v>
      </c>
      <c r="G7" s="39"/>
      <c r="H7" s="39"/>
      <c r="I7" s="39"/>
      <c r="J7" s="40"/>
      <c r="K7" s="38" t="s">
        <v>8</v>
      </c>
      <c r="L7" s="31"/>
      <c r="M7" s="31"/>
    </row>
    <row r="8" spans="2:13" x14ac:dyDescent="0.25">
      <c r="B8" s="6" t="s">
        <v>9</v>
      </c>
      <c r="C8" s="7">
        <v>25921.9</v>
      </c>
      <c r="D8" s="7">
        <v>21350.65</v>
      </c>
      <c r="G8" s="33" t="s">
        <v>10</v>
      </c>
      <c r="H8" s="33" t="s">
        <v>11</v>
      </c>
      <c r="I8" s="33" t="s">
        <v>12</v>
      </c>
      <c r="J8" s="34" t="s">
        <v>13</v>
      </c>
      <c r="K8" s="36" t="s">
        <v>14</v>
      </c>
      <c r="L8" s="29" t="s">
        <v>15</v>
      </c>
      <c r="M8" s="29" t="s">
        <v>16</v>
      </c>
    </row>
    <row r="9" spans="2:13" x14ac:dyDescent="0.25">
      <c r="B9" s="9"/>
      <c r="C9" s="10"/>
      <c r="D9" s="10"/>
      <c r="G9" s="33"/>
      <c r="H9" s="33"/>
      <c r="I9" s="33"/>
      <c r="J9" s="34"/>
      <c r="K9" s="37"/>
      <c r="L9" s="30"/>
      <c r="M9" s="30"/>
    </row>
    <row r="10" spans="2:13" ht="15.75" thickBot="1" x14ac:dyDescent="0.3">
      <c r="B10" s="4" t="s">
        <v>17</v>
      </c>
      <c r="C10" s="5">
        <f>SUM(C11:C13)</f>
        <v>138860.37</v>
      </c>
      <c r="D10" s="5">
        <f>+SUM(D11:D13)</f>
        <v>67591.89</v>
      </c>
      <c r="G10" s="31"/>
      <c r="H10" s="31"/>
      <c r="I10" s="31"/>
      <c r="J10" s="35"/>
      <c r="K10" s="38"/>
      <c r="L10" s="31"/>
      <c r="M10" s="31"/>
    </row>
    <row r="11" spans="2:13" x14ac:dyDescent="0.25">
      <c r="B11" s="11" t="s">
        <v>18</v>
      </c>
      <c r="C11" s="8">
        <v>-20791.439999999999</v>
      </c>
      <c r="D11" s="8"/>
      <c r="G11" s="12" t="s">
        <v>19</v>
      </c>
      <c r="H11" s="12" t="s">
        <v>20</v>
      </c>
      <c r="I11" s="13" t="s">
        <v>21</v>
      </c>
      <c r="J11" s="14">
        <v>39481.339999999997</v>
      </c>
      <c r="K11" s="15">
        <v>21150.720000000001</v>
      </c>
      <c r="L11" s="15">
        <v>63452.160000000003</v>
      </c>
      <c r="M11" s="16">
        <f>+K11+L11</f>
        <v>84602.880000000005</v>
      </c>
    </row>
    <row r="12" spans="2:13" ht="15.75" thickBot="1" x14ac:dyDescent="0.3">
      <c r="B12" s="11" t="s">
        <v>22</v>
      </c>
      <c r="C12" s="7">
        <v>38439.81</v>
      </c>
      <c r="D12" s="7">
        <v>54191.89</v>
      </c>
      <c r="G12" s="12" t="s">
        <v>23</v>
      </c>
      <c r="H12" s="12" t="s">
        <v>24</v>
      </c>
      <c r="I12" s="13" t="s">
        <v>21</v>
      </c>
      <c r="J12" s="14">
        <v>3209.63</v>
      </c>
      <c r="K12" s="17">
        <v>288.18</v>
      </c>
      <c r="L12" s="17">
        <v>864.58</v>
      </c>
      <c r="M12" s="18">
        <f>+K12+L12</f>
        <v>1152.76</v>
      </c>
    </row>
    <row r="13" spans="2:13" ht="15.75" thickBot="1" x14ac:dyDescent="0.3">
      <c r="B13" s="11" t="s">
        <v>25</v>
      </c>
      <c r="C13" s="7">
        <v>121212</v>
      </c>
      <c r="D13" s="7">
        <v>13400</v>
      </c>
      <c r="G13" s="32" t="s">
        <v>26</v>
      </c>
      <c r="H13" s="32"/>
      <c r="I13" s="19"/>
      <c r="J13" s="20">
        <f>+J11+J12</f>
        <v>42690.969999999994</v>
      </c>
      <c r="K13" s="21">
        <f>+K11+K12</f>
        <v>21438.9</v>
      </c>
      <c r="L13" s="21">
        <f>+L11+L12</f>
        <v>64316.740000000005</v>
      </c>
      <c r="M13" s="21">
        <f>+M11+M12</f>
        <v>85755.64</v>
      </c>
    </row>
    <row r="14" spans="2:13" x14ac:dyDescent="0.25">
      <c r="B14" s="9"/>
      <c r="C14" s="10"/>
      <c r="D14" s="10"/>
      <c r="M14" s="1"/>
    </row>
    <row r="15" spans="2:13" x14ac:dyDescent="0.25">
      <c r="B15" s="22" t="s">
        <v>27</v>
      </c>
      <c r="C15" s="23">
        <f>+C10+C4</f>
        <v>205005.62</v>
      </c>
      <c r="D15" s="23">
        <f>+D10+D4</f>
        <v>148913.41</v>
      </c>
      <c r="G15" s="39"/>
      <c r="H15" s="39"/>
      <c r="I15" s="39"/>
      <c r="J15" s="40"/>
      <c r="K15" s="37" t="s">
        <v>6</v>
      </c>
      <c r="L15" s="33"/>
      <c r="M15" s="33"/>
    </row>
    <row r="16" spans="2:13" ht="15.75" thickBot="1" x14ac:dyDescent="0.3">
      <c r="B16" s="24"/>
      <c r="C16" s="24"/>
      <c r="D16" s="24"/>
      <c r="G16" s="39"/>
      <c r="H16" s="39"/>
      <c r="I16" s="39"/>
      <c r="J16" s="40"/>
      <c r="K16" s="38" t="s">
        <v>28</v>
      </c>
      <c r="L16" s="31"/>
      <c r="M16" s="31"/>
    </row>
    <row r="17" spans="2:13" x14ac:dyDescent="0.25">
      <c r="B17" s="24"/>
      <c r="C17" s="24"/>
      <c r="D17" s="24"/>
      <c r="G17" s="33" t="s">
        <v>10</v>
      </c>
      <c r="H17" s="33" t="s">
        <v>11</v>
      </c>
      <c r="I17" s="33" t="s">
        <v>29</v>
      </c>
      <c r="J17" s="34" t="s">
        <v>30</v>
      </c>
      <c r="K17" s="36" t="s">
        <v>14</v>
      </c>
      <c r="L17" s="29" t="s">
        <v>15</v>
      </c>
      <c r="M17" s="29" t="s">
        <v>16</v>
      </c>
    </row>
    <row r="18" spans="2:13" x14ac:dyDescent="0.25">
      <c r="B18" s="2" t="s">
        <v>31</v>
      </c>
      <c r="C18" s="3">
        <v>2021</v>
      </c>
      <c r="D18" s="3">
        <v>2020</v>
      </c>
      <c r="G18" s="33"/>
      <c r="H18" s="33"/>
      <c r="I18" s="33"/>
      <c r="J18" s="34"/>
      <c r="K18" s="37"/>
      <c r="L18" s="30"/>
      <c r="M18" s="30"/>
    </row>
    <row r="19" spans="2:13" ht="15.75" thickBot="1" x14ac:dyDescent="0.3">
      <c r="B19" s="24"/>
      <c r="C19" s="24"/>
      <c r="D19" s="24"/>
      <c r="G19" s="31"/>
      <c r="H19" s="31"/>
      <c r="I19" s="31"/>
      <c r="J19" s="35"/>
      <c r="K19" s="38"/>
      <c r="L19" s="31"/>
      <c r="M19" s="31"/>
    </row>
    <row r="20" spans="2:13" x14ac:dyDescent="0.25">
      <c r="B20" s="11" t="s">
        <v>32</v>
      </c>
      <c r="C20" s="7">
        <v>230000</v>
      </c>
      <c r="D20" s="7">
        <v>0</v>
      </c>
      <c r="G20" s="12" t="s">
        <v>19</v>
      </c>
      <c r="H20" s="12" t="s">
        <v>20</v>
      </c>
      <c r="I20" s="13" t="s">
        <v>21</v>
      </c>
      <c r="J20" s="14">
        <v>102933.49999999994</v>
      </c>
      <c r="K20" s="15">
        <v>21150.720000000001</v>
      </c>
      <c r="L20" s="15">
        <v>63452.160000000003</v>
      </c>
      <c r="M20" s="16">
        <v>84602.880000000005</v>
      </c>
    </row>
    <row r="21" spans="2:13" x14ac:dyDescent="0.25">
      <c r="B21" s="9"/>
      <c r="C21" s="10"/>
      <c r="D21" s="10"/>
      <c r="G21" s="12" t="s">
        <v>33</v>
      </c>
      <c r="H21" s="12" t="s">
        <v>34</v>
      </c>
      <c r="I21" s="13" t="s">
        <v>21</v>
      </c>
      <c r="J21" s="14">
        <v>1307.07</v>
      </c>
      <c r="K21" s="25">
        <v>117.5</v>
      </c>
      <c r="L21" s="25">
        <v>352.5</v>
      </c>
      <c r="M21" s="16">
        <v>470</v>
      </c>
    </row>
    <row r="22" spans="2:13" ht="15.75" thickBot="1" x14ac:dyDescent="0.3">
      <c r="B22" s="22" t="s">
        <v>27</v>
      </c>
      <c r="C22" s="23">
        <f>+C20</f>
        <v>230000</v>
      </c>
      <c r="D22" s="23">
        <f>+D20</f>
        <v>0</v>
      </c>
      <c r="G22" s="26" t="s">
        <v>23</v>
      </c>
      <c r="H22" s="26" t="s">
        <v>24</v>
      </c>
      <c r="I22" s="13" t="s">
        <v>21</v>
      </c>
      <c r="J22" s="14">
        <f>4074.19+0.02</f>
        <v>4074.21</v>
      </c>
      <c r="K22" s="17">
        <v>330.5</v>
      </c>
      <c r="L22" s="17">
        <v>991.52</v>
      </c>
      <c r="M22" s="18">
        <v>1322.02</v>
      </c>
    </row>
    <row r="23" spans="2:13" ht="15.75" thickBot="1" x14ac:dyDescent="0.3">
      <c r="B23" s="27"/>
      <c r="C23" s="27"/>
      <c r="D23" s="27"/>
      <c r="G23" s="32" t="s">
        <v>26</v>
      </c>
      <c r="H23" s="32"/>
      <c r="I23" s="19"/>
      <c r="J23" s="20">
        <f>+J20+J21+J22</f>
        <v>108314.77999999996</v>
      </c>
      <c r="K23" s="21">
        <f>+K20+K21+K22</f>
        <v>21598.720000000001</v>
      </c>
      <c r="L23" s="21">
        <f t="shared" ref="L23:M23" si="0">+L20+L21+L22</f>
        <v>64796.18</v>
      </c>
      <c r="M23" s="21">
        <f t="shared" si="0"/>
        <v>86394.900000000009</v>
      </c>
    </row>
    <row r="24" spans="2:13" x14ac:dyDescent="0.25">
      <c r="B24" s="27"/>
      <c r="C24" s="28"/>
      <c r="D24" s="27"/>
    </row>
    <row r="25" spans="2:13" x14ac:dyDescent="0.25">
      <c r="B25" s="27"/>
      <c r="C25" s="27"/>
      <c r="D25" s="27"/>
    </row>
  </sheetData>
  <mergeCells count="34">
    <mergeCell ref="G4:G5"/>
    <mergeCell ref="H4:H5"/>
    <mergeCell ref="I4:I5"/>
    <mergeCell ref="J4:J5"/>
    <mergeCell ref="K4:M4"/>
    <mergeCell ref="K5:M5"/>
    <mergeCell ref="G6:G7"/>
    <mergeCell ref="H6:H7"/>
    <mergeCell ref="I6:I7"/>
    <mergeCell ref="J6:J7"/>
    <mergeCell ref="K6:M6"/>
    <mergeCell ref="K7:M7"/>
    <mergeCell ref="M8:M10"/>
    <mergeCell ref="G13:H13"/>
    <mergeCell ref="G15:G16"/>
    <mergeCell ref="H15:H16"/>
    <mergeCell ref="I15:I16"/>
    <mergeCell ref="J15:J16"/>
    <mergeCell ref="K15:M15"/>
    <mergeCell ref="K16:M16"/>
    <mergeCell ref="G8:G10"/>
    <mergeCell ref="H8:H10"/>
    <mergeCell ref="I8:I10"/>
    <mergeCell ref="J8:J10"/>
    <mergeCell ref="K8:K10"/>
    <mergeCell ref="L8:L10"/>
    <mergeCell ref="M17:M19"/>
    <mergeCell ref="G23:H23"/>
    <mergeCell ref="G17:G19"/>
    <mergeCell ref="H17:H19"/>
    <mergeCell ref="I17:I19"/>
    <mergeCell ref="J17:J19"/>
    <mergeCell ref="K17:K19"/>
    <mergeCell ref="L17:L1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 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2022-06-07T12:45:27Z</dcterms:modified>
</cp:coreProperties>
</file>